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CB87E8E9-24F4-4E9A-8FCB-72183942D1E6}" xr6:coauthVersionLast="36" xr6:coauthVersionMax="36" xr10:uidLastSave="{00000000-0000-0000-0000-000000000000}"/>
  <bookViews>
    <workbookView xWindow="0" yWindow="0" windowWidth="23295" windowHeight="9195" xr2:uid="{783A9815-5A74-4746-B1CE-91E8CFCB2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5" i="1"/>
  <c r="E33" i="1"/>
  <c r="E32" i="1"/>
  <c r="E31" i="1"/>
  <c r="E30" i="1"/>
  <c r="E26" i="1"/>
  <c r="E23" i="1"/>
  <c r="E21" i="1"/>
  <c r="E20" i="1"/>
  <c r="E17" i="1"/>
  <c r="E14" i="1"/>
  <c r="E8" i="1"/>
  <c r="E6" i="1"/>
  <c r="E3" i="1"/>
  <c r="E2" i="1"/>
</calcChain>
</file>

<file path=xl/sharedStrings.xml><?xml version="1.0" encoding="utf-8"?>
<sst xmlns="http://schemas.openxmlformats.org/spreadsheetml/2006/main" count="401" uniqueCount="231">
  <si>
    <t>Karniss, Tony</t>
  </si>
  <si>
    <t>360-748-8640</t>
  </si>
  <si>
    <t>829 Centralia Alph Rd</t>
  </si>
  <si>
    <t>Chehalis</t>
  </si>
  <si>
    <t>WA</t>
  </si>
  <si>
    <t>98532</t>
  </si>
  <si>
    <t>BCHW/LEW</t>
  </si>
  <si>
    <t>CSE</t>
  </si>
  <si>
    <t>X</t>
  </si>
  <si>
    <t>Chainsaw, Crosscut</t>
  </si>
  <si>
    <t>Pederson</t>
  </si>
  <si>
    <t>Mix, Tom</t>
  </si>
  <si>
    <t>360-582-0460</t>
  </si>
  <si>
    <t>84 E Hidden Ridge Road</t>
  </si>
  <si>
    <t>Sequim</t>
  </si>
  <si>
    <t>BCHW/PEN</t>
  </si>
  <si>
    <t>Sage, Del</t>
  </si>
  <si>
    <t>360-461-3233</t>
  </si>
  <si>
    <t>no1sage@gmail.com</t>
  </si>
  <si>
    <t>2514 Chicken Coop Rd</t>
  </si>
  <si>
    <t>98382</t>
  </si>
  <si>
    <t>Chainsaw</t>
  </si>
  <si>
    <t>Bailey, Ken</t>
  </si>
  <si>
    <t>509-670-4219</t>
  </si>
  <si>
    <t>ken@kbelectricllc.com</t>
  </si>
  <si>
    <t>2120 NE 8th</t>
  </si>
  <si>
    <t>East Wenatchee</t>
  </si>
  <si>
    <t>98802</t>
  </si>
  <si>
    <t>BCHW/WVC</t>
  </si>
  <si>
    <t>I/E</t>
  </si>
  <si>
    <t>Mix</t>
  </si>
  <si>
    <t>Baysinger, Larry</t>
  </si>
  <si>
    <t>360-327-3611</t>
  </si>
  <si>
    <t>2094 Bear Creek Rd</t>
  </si>
  <si>
    <t>Pt Angeles</t>
  </si>
  <si>
    <t>98363</t>
  </si>
  <si>
    <t>BCHW/MTO</t>
  </si>
  <si>
    <t>Karniss/Mix</t>
  </si>
  <si>
    <t>Brown, Bruce</t>
  </si>
  <si>
    <t>360-987-2359</t>
  </si>
  <si>
    <t>58 Moody Road</t>
  </si>
  <si>
    <t>Hoquiam</t>
  </si>
  <si>
    <t>98550</t>
  </si>
  <si>
    <t>BCHW/GRH</t>
  </si>
  <si>
    <t>Karniss</t>
  </si>
  <si>
    <t>Celestres, Ron</t>
  </si>
  <si>
    <t>253-941-3119</t>
  </si>
  <si>
    <t>24604  43rd Ave S</t>
  </si>
  <si>
    <t>Kent</t>
  </si>
  <si>
    <t>BCHW/TAH</t>
  </si>
  <si>
    <t>Crosscut</t>
  </si>
  <si>
    <t>Faubion/Karniss</t>
  </si>
  <si>
    <t>Connolly, Bryan</t>
  </si>
  <si>
    <t>206-391-7705</t>
  </si>
  <si>
    <t>bryanc@evergreenmtb.org</t>
  </si>
  <si>
    <t>9320 NE North Shore Road</t>
  </si>
  <si>
    <t>Belfair</t>
  </si>
  <si>
    <t>98528</t>
  </si>
  <si>
    <t>EMBA</t>
  </si>
  <si>
    <t>Diefert, Randy</t>
  </si>
  <si>
    <t>360-929-3408</t>
  </si>
  <si>
    <t>longearsb@frontier.com</t>
  </si>
  <si>
    <t>636 Long Ears Way</t>
  </si>
  <si>
    <t>Coupeville</t>
  </si>
  <si>
    <t>BCHW/ISL</t>
  </si>
  <si>
    <t>Elliot, Ken</t>
  </si>
  <si>
    <t>509-991-8322</t>
  </si>
  <si>
    <t>elliott.tileke@gmail.com</t>
  </si>
  <si>
    <t>10328 E. Moffat Rd</t>
  </si>
  <si>
    <t>Mead</t>
  </si>
  <si>
    <t>BCHW/NOR</t>
  </si>
  <si>
    <t>B</t>
  </si>
  <si>
    <t>Tony Karniss</t>
  </si>
  <si>
    <t>Erben, Derek</t>
  </si>
  <si>
    <t>541-326-8540</t>
  </si>
  <si>
    <t>hanzfrumdukon@gmail.com</t>
  </si>
  <si>
    <t>41 S Bank Road</t>
  </si>
  <si>
    <t>Elma</t>
  </si>
  <si>
    <t>98541</t>
  </si>
  <si>
    <t>Erben, Pete</t>
  </si>
  <si>
    <t>360-482-1151</t>
  </si>
  <si>
    <t>erben@centurytel.net</t>
  </si>
  <si>
    <t>Faubion, Andy</t>
  </si>
  <si>
    <t>253-208-4989</t>
  </si>
  <si>
    <t>PO Box 11</t>
  </si>
  <si>
    <t>Kapowsin</t>
  </si>
  <si>
    <t>98344</t>
  </si>
  <si>
    <t>BCHW</t>
  </si>
  <si>
    <t>Mix/Karniss</t>
  </si>
  <si>
    <t>Faubion, Tom</t>
  </si>
  <si>
    <t>360-879-5633</t>
  </si>
  <si>
    <t>PO Box 304</t>
  </si>
  <si>
    <t>Graham</t>
  </si>
  <si>
    <t>98338</t>
  </si>
  <si>
    <t>BCHW/PIE</t>
  </si>
  <si>
    <t>Janes, Tom</t>
  </si>
  <si>
    <t>425-418-1011</t>
  </si>
  <si>
    <t>tom@live.com</t>
  </si>
  <si>
    <t>2653 Vantage Hwy</t>
  </si>
  <si>
    <t>Ellensburg</t>
  </si>
  <si>
    <t>98926</t>
  </si>
  <si>
    <t>BCHW/WEN</t>
  </si>
  <si>
    <t>Erben/Mix</t>
  </si>
  <si>
    <t>Jones, Dave</t>
  </si>
  <si>
    <t>425-260-8333</t>
  </si>
  <si>
    <t>PO Boc 546</t>
  </si>
  <si>
    <t>McKenna</t>
  </si>
  <si>
    <t>98558</t>
  </si>
  <si>
    <t>July, 2019</t>
  </si>
  <si>
    <t>Kehner, Bill</t>
  </si>
  <si>
    <t>253-370-4181</t>
  </si>
  <si>
    <t>bill_kehner@comcast.net</t>
  </si>
  <si>
    <t>12546 Shelly St SW</t>
  </si>
  <si>
    <t>Olympia</t>
  </si>
  <si>
    <t>98512</t>
  </si>
  <si>
    <t>Kensrud, Matt</t>
  </si>
  <si>
    <t>509-433-2100</t>
  </si>
  <si>
    <t>kustom509@aol.com</t>
  </si>
  <si>
    <t>10215 County Shop Rd</t>
  </si>
  <si>
    <t>Leavenworth</t>
  </si>
  <si>
    <t>98826</t>
  </si>
  <si>
    <t>WA St. Snowmaobile Assoc.</t>
  </si>
  <si>
    <t>May, 2019</t>
  </si>
  <si>
    <t>Karniss/Erben</t>
  </si>
  <si>
    <t>Kvistad, Stan</t>
  </si>
  <si>
    <t>509-826-1421</t>
  </si>
  <si>
    <t>PO Box 391</t>
  </si>
  <si>
    <t>Malott</t>
  </si>
  <si>
    <t>98829</t>
  </si>
  <si>
    <t>Letcher, Ed</t>
  </si>
  <si>
    <t>206-478 9331</t>
  </si>
  <si>
    <t>PO Box 293</t>
  </si>
  <si>
    <t>Selah</t>
  </si>
  <si>
    <t>Lorenz, Shawn</t>
  </si>
  <si>
    <t>425-638-3951</t>
  </si>
  <si>
    <t>McKenna, William</t>
  </si>
  <si>
    <t>360-599-2526</t>
  </si>
  <si>
    <t>9253 Mt. Baker Hwy</t>
  </si>
  <si>
    <t>Deming</t>
  </si>
  <si>
    <t>BCHW/WHA</t>
  </si>
  <si>
    <t>Olson, Teddy</t>
  </si>
  <si>
    <t>360-310-2123</t>
  </si>
  <si>
    <t>teddyolson25@yahoo.com</t>
  </si>
  <si>
    <t xml:space="preserve">PO Box 114 </t>
  </si>
  <si>
    <t>Humptulips</t>
  </si>
  <si>
    <t>Karness</t>
  </si>
  <si>
    <t>Partel, Peter</t>
  </si>
  <si>
    <t>425-591-8140</t>
  </si>
  <si>
    <t>partel@comcast.net</t>
  </si>
  <si>
    <t>18853 SE 213th St</t>
  </si>
  <si>
    <t>Renton</t>
  </si>
  <si>
    <t>Rodwell, Bill</t>
  </si>
  <si>
    <t>360-832-8606</t>
  </si>
  <si>
    <t>36412 96th Ave E</t>
  </si>
  <si>
    <t>Eatonville</t>
  </si>
  <si>
    <t>Rolph, Leonard</t>
  </si>
  <si>
    <t>509-364-3359</t>
  </si>
  <si>
    <t>elkcamp3359@gmail.com</t>
  </si>
  <si>
    <t>12 Bird Lane</t>
  </si>
  <si>
    <t>Glenwood</t>
  </si>
  <si>
    <t>wa</t>
  </si>
  <si>
    <t>98619</t>
  </si>
  <si>
    <t>BCHW/MTA</t>
  </si>
  <si>
    <t>Zink/Mix</t>
  </si>
  <si>
    <t>Ross, Terry</t>
  </si>
  <si>
    <t>360-931-5927</t>
  </si>
  <si>
    <t>angloracer@yahoo.com</t>
  </si>
  <si>
    <t>127 Mt. Adams Hwy</t>
  </si>
  <si>
    <t>Rossi, Frank</t>
  </si>
  <si>
    <t>425-271-8114</t>
  </si>
  <si>
    <t>8031 128th Ave SE</t>
  </si>
  <si>
    <t>Newcastle</t>
  </si>
  <si>
    <t>98056-1797</t>
  </si>
  <si>
    <t>Zink/Faubian</t>
  </si>
  <si>
    <t>Stoothoff, Pete</t>
  </si>
  <si>
    <t>509-997-7004</t>
  </si>
  <si>
    <t>PO Box 251</t>
  </si>
  <si>
    <t>Carlton</t>
  </si>
  <si>
    <t>98814</t>
  </si>
  <si>
    <t>BCHW/MET</t>
  </si>
  <si>
    <t>Swigert, Pam</t>
  </si>
  <si>
    <t>360-520-4607</t>
  </si>
  <si>
    <t>201 Kennedy Rd</t>
  </si>
  <si>
    <t>Onalaska</t>
  </si>
  <si>
    <t>Karness/Kensrud</t>
  </si>
  <si>
    <t>Talbot, Barb</t>
  </si>
  <si>
    <t>360-832-6834</t>
  </si>
  <si>
    <t>16911 49th St E</t>
  </si>
  <si>
    <t>Lake Tapps</t>
  </si>
  <si>
    <t>98391</t>
  </si>
  <si>
    <t>Faubian, Karniss</t>
  </si>
  <si>
    <t>Thode, Jim</t>
  </si>
  <si>
    <t>360-978-5336</t>
  </si>
  <si>
    <t>jim@jimthode.net</t>
  </si>
  <si>
    <t>363 Pigeon Springs Rd</t>
  </si>
  <si>
    <t>Wallace, Darrell</t>
  </si>
  <si>
    <t>360-918-3016</t>
  </si>
  <si>
    <t>5198 S Wallbridge Road</t>
  </si>
  <si>
    <t>Deer Park</t>
  </si>
  <si>
    <t>Wanagel, Rebecca</t>
  </si>
  <si>
    <t>360-477-7792</t>
  </si>
  <si>
    <t>rwanagel@gmail.com</t>
  </si>
  <si>
    <t>PO Box 2672</t>
  </si>
  <si>
    <t>Port Angeles</t>
  </si>
  <si>
    <t>98362</t>
  </si>
  <si>
    <t>WTA</t>
  </si>
  <si>
    <t>Chainsaw, Crosscut Bucking</t>
  </si>
  <si>
    <t>Weld, Roger</t>
  </si>
  <si>
    <t>360-482-7029</t>
  </si>
  <si>
    <t>169 Oniell Road</t>
  </si>
  <si>
    <t>Zink, Gary</t>
  </si>
  <si>
    <t>253-631-4004</t>
  </si>
  <si>
    <t>21924 176th Ave SE</t>
  </si>
  <si>
    <t>98042</t>
  </si>
  <si>
    <t>Last Name</t>
  </si>
  <si>
    <t>Exp Date</t>
  </si>
  <si>
    <t>Date of Birth</t>
  </si>
  <si>
    <t>Phone Number</t>
  </si>
  <si>
    <t xml:space="preserve">Email   </t>
  </si>
  <si>
    <t>Address</t>
  </si>
  <si>
    <t>City</t>
  </si>
  <si>
    <t>State</t>
  </si>
  <si>
    <t>Zip Code</t>
  </si>
  <si>
    <t>Name and Phone of Emergency Contact</t>
  </si>
  <si>
    <t>Chapter or Organization</t>
  </si>
  <si>
    <t>Cert Date</t>
  </si>
  <si>
    <t>Current Level</t>
  </si>
  <si>
    <t>Feller</t>
  </si>
  <si>
    <t>Type</t>
  </si>
  <si>
    <t>Batch date</t>
  </si>
  <si>
    <t>Certifier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</si>
</sst>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FF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4" xfId="0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4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1" fillId="0" borderId="1" xfId="0" applyFont="1" applyFill="1" applyBorder="1" applyAlignment="1"/>
    <xf numFmtId="14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0" fillId="0" borderId="7" xfId="0" applyBorder="1" applyAlignment="1"/>
    <xf numFmtId="0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0" fillId="0" borderId="1" xfId="0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Border="1" applyAlignment="1"/>
    <xf numFmtId="164" fontId="2" fillId="0" borderId="2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14" fontId="2" fillId="0" borderId="1" xfId="0" applyNumberFormat="1" applyFont="1" applyFill="1" applyBorder="1" applyAlignment="1">
      <alignment horizontal="left"/>
    </xf>
    <xf numFmtId="0" fontId="4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kcamp3359@gmail.com" TargetMode="External"/><Relationship Id="rId13" Type="http://schemas.openxmlformats.org/officeDocument/2006/relationships/hyperlink" Target="mailto:rwanagel@gmail.com" TargetMode="External"/><Relationship Id="rId3" Type="http://schemas.openxmlformats.org/officeDocument/2006/relationships/hyperlink" Target="mailto:hanzfrumdukon@gmail.com" TargetMode="External"/><Relationship Id="rId7" Type="http://schemas.openxmlformats.org/officeDocument/2006/relationships/hyperlink" Target="mailto:kustom509@aol.com" TargetMode="External"/><Relationship Id="rId12" Type="http://schemas.openxmlformats.org/officeDocument/2006/relationships/hyperlink" Target="mailto:elliott.tileke@gmail.com" TargetMode="External"/><Relationship Id="rId2" Type="http://schemas.openxmlformats.org/officeDocument/2006/relationships/hyperlink" Target="mailto:longearsb@frontier.com" TargetMode="External"/><Relationship Id="rId1" Type="http://schemas.openxmlformats.org/officeDocument/2006/relationships/hyperlink" Target="mailto:bryanc@evergreenmtb.org" TargetMode="External"/><Relationship Id="rId6" Type="http://schemas.openxmlformats.org/officeDocument/2006/relationships/hyperlink" Target="mailto:angloracer@yahoo.com" TargetMode="External"/><Relationship Id="rId11" Type="http://schemas.openxmlformats.org/officeDocument/2006/relationships/hyperlink" Target="mailto:erben@centurytel.net" TargetMode="External"/><Relationship Id="rId5" Type="http://schemas.openxmlformats.org/officeDocument/2006/relationships/hyperlink" Target="mailto:partel@comcast.net" TargetMode="External"/><Relationship Id="rId10" Type="http://schemas.openxmlformats.org/officeDocument/2006/relationships/hyperlink" Target="mailto:teddyolson25@yahoo.com" TargetMode="External"/><Relationship Id="rId4" Type="http://schemas.openxmlformats.org/officeDocument/2006/relationships/hyperlink" Target="mailto:tom@live.com" TargetMode="External"/><Relationship Id="rId9" Type="http://schemas.openxmlformats.org/officeDocument/2006/relationships/hyperlink" Target="mailto:jim@jimthode.net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9F00-C78B-41F7-9FC9-9EDFD52D4498}">
  <dimension ref="A1:AK38"/>
  <sheetViews>
    <sheetView tabSelected="1" workbookViewId="0">
      <selection activeCell="H1" sqref="H1:H1048576"/>
    </sheetView>
  </sheetViews>
  <sheetFormatPr defaultColWidth="14.7109375" defaultRowHeight="15" x14ac:dyDescent="0.25"/>
  <cols>
    <col min="2" max="3" width="14.7109375" style="9"/>
    <col min="5" max="5" width="20.5703125" customWidth="1"/>
    <col min="6" max="6" width="14.7109375" style="10"/>
    <col min="8" max="8" width="14.7109375" style="9"/>
    <col min="15" max="15" width="19.140625" customWidth="1"/>
  </cols>
  <sheetData>
    <row r="1" spans="1:37" s="7" customFormat="1" ht="42" customHeight="1" thickBot="1" x14ac:dyDescent="0.3">
      <c r="A1" s="1" t="s">
        <v>214</v>
      </c>
      <c r="B1" s="2" t="s">
        <v>215</v>
      </c>
      <c r="C1" s="3" t="s">
        <v>216</v>
      </c>
      <c r="D1" s="4" t="s">
        <v>217</v>
      </c>
      <c r="E1" s="8" t="s">
        <v>218</v>
      </c>
      <c r="F1" s="11" t="s">
        <v>219</v>
      </c>
      <c r="G1" s="1" t="s">
        <v>220</v>
      </c>
      <c r="H1" s="3" t="s">
        <v>221</v>
      </c>
      <c r="I1" s="5" t="s">
        <v>222</v>
      </c>
      <c r="J1" s="1" t="s">
        <v>223</v>
      </c>
      <c r="K1" s="1" t="s">
        <v>224</v>
      </c>
      <c r="L1" s="2" t="s">
        <v>225</v>
      </c>
      <c r="M1" s="3" t="s">
        <v>226</v>
      </c>
      <c r="N1" s="3" t="s">
        <v>227</v>
      </c>
      <c r="O1" s="6" t="s">
        <v>228</v>
      </c>
      <c r="P1" s="2" t="s">
        <v>229</v>
      </c>
      <c r="Q1" s="6" t="s">
        <v>230</v>
      </c>
    </row>
    <row r="2" spans="1:37" s="24" customFormat="1" ht="17.25" customHeight="1" x14ac:dyDescent="0.25">
      <c r="A2" s="15" t="s">
        <v>0</v>
      </c>
      <c r="B2" s="16">
        <v>44377</v>
      </c>
      <c r="C2" s="16">
        <v>18956</v>
      </c>
      <c r="D2" s="17" t="s">
        <v>1</v>
      </c>
      <c r="E2" s="18" t="str">
        <f>HYPERLINK("mailto:tkarniss@gmail.com","tkarniss@gmail.com")</f>
        <v>tkarniss@gmail.com</v>
      </c>
      <c r="F2" s="12" t="s">
        <v>2</v>
      </c>
      <c r="G2" s="15" t="s">
        <v>3</v>
      </c>
      <c r="H2" s="21" t="s">
        <v>4</v>
      </c>
      <c r="I2" s="19" t="s">
        <v>5</v>
      </c>
      <c r="J2" s="15"/>
      <c r="K2" s="15" t="s">
        <v>6</v>
      </c>
      <c r="L2" s="20">
        <v>42860</v>
      </c>
      <c r="M2" s="21" t="s">
        <v>7</v>
      </c>
      <c r="N2" s="21" t="s">
        <v>8</v>
      </c>
      <c r="O2" s="22" t="s">
        <v>9</v>
      </c>
      <c r="P2" s="16">
        <v>42861</v>
      </c>
      <c r="Q2" s="23" t="s">
        <v>10</v>
      </c>
    </row>
    <row r="3" spans="1:37" s="24" customFormat="1" ht="17.25" customHeight="1" x14ac:dyDescent="0.25">
      <c r="A3" s="22" t="s">
        <v>11</v>
      </c>
      <c r="B3" s="16">
        <v>44377</v>
      </c>
      <c r="C3" s="16">
        <v>16265</v>
      </c>
      <c r="D3" s="17" t="s">
        <v>12</v>
      </c>
      <c r="E3" s="25" t="str">
        <f>HYPERLINK("mailto:backcountrypacker.mix@gmail.com","backcountrypacker.mix@gmail.com")</f>
        <v>backcountrypacker.mix@gmail.com</v>
      </c>
      <c r="F3" s="12" t="s">
        <v>13</v>
      </c>
      <c r="G3" s="22" t="s">
        <v>14</v>
      </c>
      <c r="H3" s="26" t="s">
        <v>4</v>
      </c>
      <c r="I3" s="19">
        <v>98382</v>
      </c>
      <c r="J3" s="22"/>
      <c r="K3" s="15" t="s">
        <v>15</v>
      </c>
      <c r="L3" s="20">
        <v>42861</v>
      </c>
      <c r="M3" s="26" t="s">
        <v>7</v>
      </c>
      <c r="N3" s="26" t="s">
        <v>8</v>
      </c>
      <c r="O3" s="22" t="s">
        <v>9</v>
      </c>
      <c r="P3" s="16">
        <v>42861</v>
      </c>
      <c r="Q3" s="27" t="s">
        <v>10</v>
      </c>
    </row>
    <row r="4" spans="1:37" s="24" customFormat="1" ht="17.25" customHeight="1" x14ac:dyDescent="0.25">
      <c r="A4" s="22" t="s">
        <v>16</v>
      </c>
      <c r="B4" s="16">
        <v>44377</v>
      </c>
      <c r="C4" s="16">
        <v>16703</v>
      </c>
      <c r="D4" s="28" t="s">
        <v>17</v>
      </c>
      <c r="E4" s="25" t="s">
        <v>18</v>
      </c>
      <c r="F4" s="12" t="s">
        <v>19</v>
      </c>
      <c r="G4" s="22" t="s">
        <v>14</v>
      </c>
      <c r="H4" s="26" t="s">
        <v>4</v>
      </c>
      <c r="I4" s="19" t="s">
        <v>20</v>
      </c>
      <c r="J4" s="22"/>
      <c r="K4" s="15" t="s">
        <v>15</v>
      </c>
      <c r="L4" s="20">
        <v>42861</v>
      </c>
      <c r="M4" s="21" t="s">
        <v>7</v>
      </c>
      <c r="N4" s="21" t="s">
        <v>8</v>
      </c>
      <c r="O4" s="15" t="s">
        <v>21</v>
      </c>
      <c r="P4" s="16">
        <v>42861</v>
      </c>
      <c r="Q4" s="27" t="s">
        <v>10</v>
      </c>
    </row>
    <row r="5" spans="1:37" s="24" customFormat="1" ht="17.25" customHeight="1" x14ac:dyDescent="0.25">
      <c r="A5" s="22" t="s">
        <v>22</v>
      </c>
      <c r="B5" s="16">
        <v>44377</v>
      </c>
      <c r="C5" s="16">
        <v>17349</v>
      </c>
      <c r="D5" s="17" t="s">
        <v>23</v>
      </c>
      <c r="E5" s="25" t="s">
        <v>24</v>
      </c>
      <c r="F5" s="12" t="s">
        <v>25</v>
      </c>
      <c r="G5" s="22" t="s">
        <v>26</v>
      </c>
      <c r="H5" s="26" t="s">
        <v>4</v>
      </c>
      <c r="I5" s="19" t="s">
        <v>27</v>
      </c>
      <c r="J5" s="22"/>
      <c r="K5" s="22" t="s">
        <v>28</v>
      </c>
      <c r="L5" s="16">
        <v>42861</v>
      </c>
      <c r="M5" s="21" t="s">
        <v>29</v>
      </c>
      <c r="N5" s="21"/>
      <c r="O5" s="15" t="s">
        <v>9</v>
      </c>
      <c r="P5" s="16">
        <v>42861</v>
      </c>
      <c r="Q5" s="23" t="s">
        <v>30</v>
      </c>
    </row>
    <row r="6" spans="1:37" s="24" customFormat="1" ht="17.25" customHeight="1" x14ac:dyDescent="0.25">
      <c r="A6" s="15" t="s">
        <v>31</v>
      </c>
      <c r="B6" s="16">
        <v>44377</v>
      </c>
      <c r="C6" s="16">
        <v>17297</v>
      </c>
      <c r="D6" s="17" t="s">
        <v>32</v>
      </c>
      <c r="E6" s="25" t="str">
        <f>HYPERLINK("mailto:packer207@centurytel.net","packer207@centurytel.net")</f>
        <v>packer207@centurytel.net</v>
      </c>
      <c r="F6" s="12" t="s">
        <v>33</v>
      </c>
      <c r="G6" s="15" t="s">
        <v>34</v>
      </c>
      <c r="H6" s="21" t="s">
        <v>4</v>
      </c>
      <c r="I6" s="19" t="s">
        <v>35</v>
      </c>
      <c r="J6" s="15"/>
      <c r="K6" s="22" t="s">
        <v>36</v>
      </c>
      <c r="L6" s="16">
        <v>43231</v>
      </c>
      <c r="M6" s="21" t="s">
        <v>29</v>
      </c>
      <c r="N6" s="21"/>
      <c r="O6" s="22" t="s">
        <v>9</v>
      </c>
      <c r="P6" s="16">
        <v>43231</v>
      </c>
      <c r="Q6" s="23" t="s">
        <v>37</v>
      </c>
    </row>
    <row r="7" spans="1:37" s="24" customFormat="1" ht="17.25" customHeight="1" x14ac:dyDescent="0.25">
      <c r="A7" s="22" t="s">
        <v>38</v>
      </c>
      <c r="B7" s="16">
        <v>44377</v>
      </c>
      <c r="C7" s="16">
        <v>14831</v>
      </c>
      <c r="D7" s="28" t="s">
        <v>39</v>
      </c>
      <c r="E7" s="25"/>
      <c r="F7" s="12" t="s">
        <v>40</v>
      </c>
      <c r="G7" s="22" t="s">
        <v>41</v>
      </c>
      <c r="H7" s="26" t="s">
        <v>4</v>
      </c>
      <c r="I7" s="19" t="s">
        <v>42</v>
      </c>
      <c r="J7" s="22"/>
      <c r="K7" s="22" t="s">
        <v>43</v>
      </c>
      <c r="L7" s="16">
        <v>43231</v>
      </c>
      <c r="M7" s="21" t="s">
        <v>29</v>
      </c>
      <c r="N7" s="21"/>
      <c r="O7" s="15" t="s">
        <v>21</v>
      </c>
      <c r="P7" s="20">
        <v>43231</v>
      </c>
      <c r="Q7" s="27" t="s">
        <v>44</v>
      </c>
    </row>
    <row r="8" spans="1:37" s="24" customFormat="1" ht="17.25" customHeight="1" x14ac:dyDescent="0.25">
      <c r="A8" s="22" t="s">
        <v>45</v>
      </c>
      <c r="B8" s="16">
        <v>44377</v>
      </c>
      <c r="C8" s="16">
        <v>16184</v>
      </c>
      <c r="D8" s="28" t="s">
        <v>46</v>
      </c>
      <c r="E8" s="25" t="str">
        <f>HYPERLINK("mailto:celestres@comcast.net","celestres@comcast.net")</f>
        <v>celestres@comcast.net</v>
      </c>
      <c r="F8" s="12" t="s">
        <v>47</v>
      </c>
      <c r="G8" s="22" t="s">
        <v>48</v>
      </c>
      <c r="H8" s="26" t="s">
        <v>4</v>
      </c>
      <c r="I8" s="19">
        <v>98032</v>
      </c>
      <c r="J8" s="22"/>
      <c r="K8" s="15" t="s">
        <v>49</v>
      </c>
      <c r="L8" s="16">
        <v>43198</v>
      </c>
      <c r="M8" s="21" t="s">
        <v>29</v>
      </c>
      <c r="N8" s="21"/>
      <c r="O8" s="22" t="s">
        <v>50</v>
      </c>
      <c r="P8" s="20">
        <v>43198</v>
      </c>
      <c r="Q8" s="27" t="s">
        <v>51</v>
      </c>
    </row>
    <row r="9" spans="1:37" s="24" customFormat="1" ht="17.25" customHeight="1" x14ac:dyDescent="0.25">
      <c r="A9" s="22" t="s">
        <v>52</v>
      </c>
      <c r="B9" s="16">
        <v>44377</v>
      </c>
      <c r="C9" s="16">
        <v>26008</v>
      </c>
      <c r="D9" s="17" t="s">
        <v>53</v>
      </c>
      <c r="E9" s="25" t="s">
        <v>54</v>
      </c>
      <c r="F9" s="12" t="s">
        <v>55</v>
      </c>
      <c r="G9" s="15" t="s">
        <v>56</v>
      </c>
      <c r="H9" s="26" t="s">
        <v>4</v>
      </c>
      <c r="I9" s="19" t="s">
        <v>57</v>
      </c>
      <c r="J9" s="22"/>
      <c r="K9" s="22" t="s">
        <v>58</v>
      </c>
      <c r="L9" s="16">
        <v>43201</v>
      </c>
      <c r="M9" s="21" t="s">
        <v>29</v>
      </c>
      <c r="N9" s="21"/>
      <c r="O9" s="22" t="s">
        <v>21</v>
      </c>
      <c r="P9" s="16">
        <v>43201</v>
      </c>
      <c r="Q9" s="23" t="s">
        <v>30</v>
      </c>
    </row>
    <row r="10" spans="1:37" s="24" customFormat="1" ht="17.25" customHeight="1" x14ac:dyDescent="0.25">
      <c r="A10" s="22" t="s">
        <v>59</v>
      </c>
      <c r="B10" s="16">
        <v>44377</v>
      </c>
      <c r="C10" s="16">
        <v>20489</v>
      </c>
      <c r="D10" s="28" t="s">
        <v>60</v>
      </c>
      <c r="E10" s="25" t="s">
        <v>61</v>
      </c>
      <c r="F10" s="13" t="s">
        <v>62</v>
      </c>
      <c r="G10" s="22" t="s">
        <v>63</v>
      </c>
      <c r="H10" s="26" t="s">
        <v>4</v>
      </c>
      <c r="I10" s="19">
        <v>98239</v>
      </c>
      <c r="J10" s="22"/>
      <c r="K10" s="15" t="s">
        <v>64</v>
      </c>
      <c r="L10" s="16">
        <v>42861</v>
      </c>
      <c r="M10" s="21" t="s">
        <v>29</v>
      </c>
      <c r="N10" s="21"/>
      <c r="O10" s="15" t="s">
        <v>9</v>
      </c>
      <c r="P10" s="20">
        <v>42861</v>
      </c>
      <c r="Q10" s="23" t="s">
        <v>30</v>
      </c>
    </row>
    <row r="11" spans="1:37" s="33" customFormat="1" ht="17.25" customHeight="1" x14ac:dyDescent="0.25">
      <c r="A11" s="29" t="s">
        <v>65</v>
      </c>
      <c r="B11" s="16">
        <v>45107</v>
      </c>
      <c r="C11" s="16">
        <v>19655</v>
      </c>
      <c r="D11" s="30" t="s">
        <v>66</v>
      </c>
      <c r="E11" s="25" t="s">
        <v>67</v>
      </c>
      <c r="F11" s="12" t="s">
        <v>68</v>
      </c>
      <c r="G11" s="29" t="s">
        <v>69</v>
      </c>
      <c r="H11" s="32" t="s">
        <v>4</v>
      </c>
      <c r="I11" s="31">
        <v>99021</v>
      </c>
      <c r="J11" s="29"/>
      <c r="K11" s="29" t="s">
        <v>70</v>
      </c>
      <c r="L11" s="16">
        <v>43908</v>
      </c>
      <c r="M11" s="32" t="s">
        <v>29</v>
      </c>
      <c r="N11" s="32" t="s">
        <v>71</v>
      </c>
      <c r="O11" s="15" t="s">
        <v>9</v>
      </c>
      <c r="P11" s="16">
        <v>42861</v>
      </c>
      <c r="Q11" s="23" t="s">
        <v>72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s="33" customFormat="1" ht="17.25" customHeight="1" x14ac:dyDescent="0.25">
      <c r="A12" s="15" t="s">
        <v>73</v>
      </c>
      <c r="B12" s="16">
        <v>44377</v>
      </c>
      <c r="C12" s="16">
        <v>26829</v>
      </c>
      <c r="D12" s="17" t="s">
        <v>74</v>
      </c>
      <c r="E12" s="25" t="s">
        <v>75</v>
      </c>
      <c r="F12" s="12" t="s">
        <v>76</v>
      </c>
      <c r="G12" s="15" t="s">
        <v>77</v>
      </c>
      <c r="H12" s="21" t="s">
        <v>4</v>
      </c>
      <c r="I12" s="19" t="s">
        <v>78</v>
      </c>
      <c r="J12" s="15"/>
      <c r="K12" s="22" t="s">
        <v>43</v>
      </c>
      <c r="L12" s="16">
        <v>43231</v>
      </c>
      <c r="M12" s="21" t="s">
        <v>29</v>
      </c>
      <c r="N12" s="21"/>
      <c r="O12" s="15" t="s">
        <v>21</v>
      </c>
      <c r="P12" s="16">
        <v>43231</v>
      </c>
      <c r="Q12" s="23" t="s">
        <v>44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37" s="33" customFormat="1" ht="17.25" customHeight="1" x14ac:dyDescent="0.25">
      <c r="A13" s="15" t="s">
        <v>79</v>
      </c>
      <c r="B13" s="16">
        <v>45107</v>
      </c>
      <c r="C13" s="16">
        <v>17748</v>
      </c>
      <c r="D13" s="17" t="s">
        <v>80</v>
      </c>
      <c r="E13" s="25" t="s">
        <v>81</v>
      </c>
      <c r="F13" s="12" t="s">
        <v>76</v>
      </c>
      <c r="G13" s="15" t="s">
        <v>77</v>
      </c>
      <c r="H13" s="21" t="s">
        <v>4</v>
      </c>
      <c r="I13" s="19" t="s">
        <v>78</v>
      </c>
      <c r="J13" s="15"/>
      <c r="K13" s="22" t="s">
        <v>43</v>
      </c>
      <c r="L13" s="16">
        <v>43799</v>
      </c>
      <c r="M13" s="21" t="s">
        <v>29</v>
      </c>
      <c r="N13" s="21"/>
      <c r="O13" s="15" t="s">
        <v>21</v>
      </c>
      <c r="P13" s="16"/>
      <c r="Q13" s="23" t="s">
        <v>30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s="33" customFormat="1" ht="17.25" customHeight="1" x14ac:dyDescent="0.25">
      <c r="A14" s="15" t="s">
        <v>82</v>
      </c>
      <c r="B14" s="16">
        <v>44377</v>
      </c>
      <c r="C14" s="16">
        <v>28906</v>
      </c>
      <c r="D14" s="17" t="s">
        <v>83</v>
      </c>
      <c r="E14" s="25" t="str">
        <f>HYPERLINK("mailto:obard31@gmail.com","obard31@gmail.com")</f>
        <v>obard31@gmail.com</v>
      </c>
      <c r="F14" s="12" t="s">
        <v>84</v>
      </c>
      <c r="G14" s="22" t="s">
        <v>85</v>
      </c>
      <c r="H14" s="26" t="s">
        <v>4</v>
      </c>
      <c r="I14" s="19" t="s">
        <v>86</v>
      </c>
      <c r="J14" s="22"/>
      <c r="K14" s="22" t="s">
        <v>87</v>
      </c>
      <c r="L14" s="16">
        <v>43060</v>
      </c>
      <c r="M14" s="21" t="s">
        <v>29</v>
      </c>
      <c r="N14" s="21"/>
      <c r="O14" s="22" t="s">
        <v>9</v>
      </c>
      <c r="P14" s="16">
        <v>43060</v>
      </c>
      <c r="Q14" s="23" t="s">
        <v>88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37" s="33" customFormat="1" ht="17.25" customHeight="1" x14ac:dyDescent="0.25">
      <c r="A15" s="22" t="s">
        <v>89</v>
      </c>
      <c r="B15" s="16">
        <v>44377</v>
      </c>
      <c r="C15" s="16">
        <v>16261</v>
      </c>
      <c r="D15" s="28" t="s">
        <v>90</v>
      </c>
      <c r="E15" s="25"/>
      <c r="F15" s="12" t="s">
        <v>91</v>
      </c>
      <c r="G15" s="22" t="s">
        <v>92</v>
      </c>
      <c r="H15" s="26" t="s">
        <v>4</v>
      </c>
      <c r="I15" s="19" t="s">
        <v>93</v>
      </c>
      <c r="J15" s="22"/>
      <c r="K15" s="15" t="s">
        <v>94</v>
      </c>
      <c r="L15" s="16">
        <v>43060</v>
      </c>
      <c r="M15" s="21" t="s">
        <v>29</v>
      </c>
      <c r="N15" s="21"/>
      <c r="O15" s="15" t="s">
        <v>9</v>
      </c>
      <c r="P15" s="20">
        <v>43060</v>
      </c>
      <c r="Q15" s="27" t="s">
        <v>88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7" s="33" customFormat="1" ht="17.25" customHeight="1" x14ac:dyDescent="0.25">
      <c r="A16" s="15" t="s">
        <v>95</v>
      </c>
      <c r="B16" s="16">
        <v>44377</v>
      </c>
      <c r="C16" s="16">
        <v>24201</v>
      </c>
      <c r="D16" s="17" t="s">
        <v>96</v>
      </c>
      <c r="E16" s="25" t="s">
        <v>97</v>
      </c>
      <c r="F16" s="12" t="s">
        <v>98</v>
      </c>
      <c r="G16" s="15" t="s">
        <v>99</v>
      </c>
      <c r="H16" s="21" t="s">
        <v>4</v>
      </c>
      <c r="I16" s="19" t="s">
        <v>100</v>
      </c>
      <c r="J16" s="15"/>
      <c r="K16" s="15" t="s">
        <v>101</v>
      </c>
      <c r="L16" s="16">
        <v>43231</v>
      </c>
      <c r="M16" s="21" t="s">
        <v>29</v>
      </c>
      <c r="N16" s="21"/>
      <c r="O16" s="15" t="s">
        <v>9</v>
      </c>
      <c r="P16" s="16">
        <v>43231</v>
      </c>
      <c r="Q16" s="23" t="s">
        <v>102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s="33" customFormat="1" ht="17.25" customHeight="1" x14ac:dyDescent="0.25">
      <c r="A17" s="22" t="s">
        <v>103</v>
      </c>
      <c r="B17" s="20">
        <v>44742</v>
      </c>
      <c r="C17" s="20">
        <v>15847</v>
      </c>
      <c r="D17" s="34" t="s">
        <v>104</v>
      </c>
      <c r="E17" s="25" t="str">
        <f>HYPERLINK("mailto:DLJ@jonescreativeservices.com","DLJ@jonescreativeservices.com")</f>
        <v>DLJ@jonescreativeservices.com</v>
      </c>
      <c r="F17" s="14" t="s">
        <v>105</v>
      </c>
      <c r="G17" s="22" t="s">
        <v>106</v>
      </c>
      <c r="H17" s="26" t="s">
        <v>4</v>
      </c>
      <c r="I17" s="35" t="s">
        <v>107</v>
      </c>
      <c r="J17" s="22"/>
      <c r="K17" s="15" t="s">
        <v>94</v>
      </c>
      <c r="L17" s="20">
        <v>43659</v>
      </c>
      <c r="M17" s="26" t="s">
        <v>29</v>
      </c>
      <c r="N17" s="26"/>
      <c r="O17" s="22" t="s">
        <v>9</v>
      </c>
      <c r="P17" s="20" t="s">
        <v>108</v>
      </c>
      <c r="Q17" s="27" t="s">
        <v>44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s="33" customFormat="1" ht="17.25" customHeight="1" x14ac:dyDescent="0.25">
      <c r="A18" s="22" t="s">
        <v>109</v>
      </c>
      <c r="B18" s="16">
        <v>44742</v>
      </c>
      <c r="C18" s="16">
        <v>17722</v>
      </c>
      <c r="D18" s="28" t="s">
        <v>110</v>
      </c>
      <c r="E18" s="25" t="s">
        <v>111</v>
      </c>
      <c r="F18" s="12" t="s">
        <v>112</v>
      </c>
      <c r="G18" s="22" t="s">
        <v>113</v>
      </c>
      <c r="H18" s="26" t="s">
        <v>4</v>
      </c>
      <c r="I18" s="19" t="s">
        <v>114</v>
      </c>
      <c r="J18" s="22"/>
      <c r="K18" s="22" t="s">
        <v>87</v>
      </c>
      <c r="L18" s="16">
        <v>43528</v>
      </c>
      <c r="M18" s="21" t="s">
        <v>29</v>
      </c>
      <c r="N18" s="21"/>
      <c r="O18" s="22" t="s">
        <v>9</v>
      </c>
      <c r="P18" s="20">
        <v>43528</v>
      </c>
      <c r="Q18" s="27" t="s">
        <v>44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s="33" customFormat="1" ht="17.25" customHeight="1" x14ac:dyDescent="0.25">
      <c r="A19" s="22" t="s">
        <v>115</v>
      </c>
      <c r="B19" s="16">
        <v>44742</v>
      </c>
      <c r="C19" s="16"/>
      <c r="D19" s="17" t="s">
        <v>116</v>
      </c>
      <c r="E19" s="25" t="s">
        <v>117</v>
      </c>
      <c r="F19" s="12" t="s">
        <v>118</v>
      </c>
      <c r="G19" s="15" t="s">
        <v>119</v>
      </c>
      <c r="H19" s="26" t="s">
        <v>4</v>
      </c>
      <c r="I19" s="19" t="s">
        <v>120</v>
      </c>
      <c r="J19" s="22"/>
      <c r="K19" s="22" t="s">
        <v>121</v>
      </c>
      <c r="L19" s="16">
        <v>43589</v>
      </c>
      <c r="M19" s="21" t="s">
        <v>29</v>
      </c>
      <c r="N19" s="21"/>
      <c r="O19" s="22" t="s">
        <v>21</v>
      </c>
      <c r="P19" s="16" t="s">
        <v>122</v>
      </c>
      <c r="Q19" s="23" t="s">
        <v>123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s="37" customFormat="1" ht="17.25" customHeight="1" x14ac:dyDescent="0.25">
      <c r="A20" s="15" t="s">
        <v>124</v>
      </c>
      <c r="B20" s="16">
        <v>44742</v>
      </c>
      <c r="C20" s="16">
        <v>20006</v>
      </c>
      <c r="D20" s="17" t="s">
        <v>125</v>
      </c>
      <c r="E20" s="25" t="str">
        <f>HYPERLINK("mailto:snuffncath@ncidata.com","snuffncath@ncidata.com")</f>
        <v>snuffncath@ncidata.com</v>
      </c>
      <c r="F20" s="12" t="s">
        <v>126</v>
      </c>
      <c r="G20" s="15" t="s">
        <v>127</v>
      </c>
      <c r="H20" s="26" t="s">
        <v>4</v>
      </c>
      <c r="I20" s="19" t="s">
        <v>128</v>
      </c>
      <c r="J20" s="22"/>
      <c r="K20" s="22" t="s">
        <v>87</v>
      </c>
      <c r="L20" s="20">
        <v>43589</v>
      </c>
      <c r="M20" s="21" t="s">
        <v>29</v>
      </c>
      <c r="N20" s="21" t="s">
        <v>8</v>
      </c>
      <c r="O20" s="22" t="s">
        <v>9</v>
      </c>
      <c r="P20" s="16" t="s">
        <v>122</v>
      </c>
      <c r="Q20" s="27" t="s">
        <v>123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s="33" customFormat="1" ht="17.25" customHeight="1" x14ac:dyDescent="0.25">
      <c r="A21" s="22" t="s">
        <v>129</v>
      </c>
      <c r="B21" s="16">
        <v>44377</v>
      </c>
      <c r="C21" s="16">
        <v>18537</v>
      </c>
      <c r="D21" s="17" t="s">
        <v>130</v>
      </c>
      <c r="E21" s="25" t="str">
        <f>HYPERLINK("mailto:Edtrailblazer@comcast.net","Edtrailblazer@comcast.net")</f>
        <v>Edtrailblazer@comcast.net</v>
      </c>
      <c r="F21" s="12" t="s">
        <v>131</v>
      </c>
      <c r="G21" s="22" t="s">
        <v>132</v>
      </c>
      <c r="H21" s="26" t="s">
        <v>4</v>
      </c>
      <c r="I21" s="21">
        <v>98942</v>
      </c>
      <c r="J21" s="22"/>
      <c r="K21" s="15" t="s">
        <v>101</v>
      </c>
      <c r="L21" s="20">
        <v>43081</v>
      </c>
      <c r="M21" s="21" t="s">
        <v>29</v>
      </c>
      <c r="N21" s="21" t="s">
        <v>8</v>
      </c>
      <c r="O21" s="15" t="s">
        <v>9</v>
      </c>
      <c r="P21" s="20"/>
      <c r="Q21" s="23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s="33" customFormat="1" ht="17.25" customHeight="1" x14ac:dyDescent="0.25">
      <c r="A22" s="22" t="s">
        <v>133</v>
      </c>
      <c r="B22" s="16">
        <v>44377</v>
      </c>
      <c r="C22" s="16">
        <v>28526</v>
      </c>
      <c r="D22" s="17" t="s">
        <v>134</v>
      </c>
      <c r="E22" s="25"/>
      <c r="F22" s="12"/>
      <c r="G22" s="15"/>
      <c r="H22" s="26"/>
      <c r="I22" s="19"/>
      <c r="J22" s="22"/>
      <c r="K22" s="22" t="s">
        <v>58</v>
      </c>
      <c r="L22" s="16">
        <v>43201</v>
      </c>
      <c r="M22" s="21" t="s">
        <v>29</v>
      </c>
      <c r="N22" s="21"/>
      <c r="O22" s="22" t="s">
        <v>21</v>
      </c>
      <c r="P22" s="16">
        <v>43201</v>
      </c>
      <c r="Q22" s="23" t="s">
        <v>30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s="33" customFormat="1" ht="17.25" customHeight="1" x14ac:dyDescent="0.25">
      <c r="A23" s="15" t="s">
        <v>135</v>
      </c>
      <c r="B23" s="16">
        <v>45107</v>
      </c>
      <c r="C23" s="16">
        <v>16113</v>
      </c>
      <c r="D23" s="17" t="s">
        <v>136</v>
      </c>
      <c r="E23" s="25" t="str">
        <f>HYPERLINK("mailto:wintercreek10@gmail.com","wintercreek10@gmail.com")</f>
        <v>wintercreek10@gmail.com</v>
      </c>
      <c r="F23" s="12" t="s">
        <v>137</v>
      </c>
      <c r="G23" s="22" t="s">
        <v>138</v>
      </c>
      <c r="H23" s="26" t="s">
        <v>4</v>
      </c>
      <c r="I23" s="35">
        <v>98244</v>
      </c>
      <c r="J23" s="22"/>
      <c r="K23" s="22" t="s">
        <v>139</v>
      </c>
      <c r="L23" s="16">
        <v>43799</v>
      </c>
      <c r="M23" s="21" t="s">
        <v>29</v>
      </c>
      <c r="N23" s="21"/>
      <c r="O23" s="22" t="s">
        <v>9</v>
      </c>
      <c r="P23" s="16"/>
      <c r="Q23" s="23" t="s">
        <v>30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s="33" customFormat="1" ht="17.25" customHeight="1" x14ac:dyDescent="0.25">
      <c r="A24" s="22" t="s">
        <v>140</v>
      </c>
      <c r="B24" s="16">
        <v>44377</v>
      </c>
      <c r="C24" s="16"/>
      <c r="D24" s="17" t="s">
        <v>141</v>
      </c>
      <c r="E24" s="25" t="s">
        <v>142</v>
      </c>
      <c r="F24" s="12" t="s">
        <v>143</v>
      </c>
      <c r="G24" s="15" t="s">
        <v>144</v>
      </c>
      <c r="H24" s="26" t="s">
        <v>4</v>
      </c>
      <c r="I24" s="19">
        <v>98552</v>
      </c>
      <c r="J24" s="22"/>
      <c r="K24" s="22" t="s">
        <v>43</v>
      </c>
      <c r="L24" s="16">
        <v>43081</v>
      </c>
      <c r="M24" s="21" t="s">
        <v>29</v>
      </c>
      <c r="N24" s="21" t="s">
        <v>8</v>
      </c>
      <c r="O24" s="22" t="s">
        <v>9</v>
      </c>
      <c r="P24" s="16"/>
      <c r="Q24" s="23" t="s">
        <v>145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spans="1:37" s="33" customFormat="1" ht="17.25" customHeight="1" x14ac:dyDescent="0.25">
      <c r="A25" s="22" t="s">
        <v>146</v>
      </c>
      <c r="B25" s="16">
        <v>44377</v>
      </c>
      <c r="C25" s="16">
        <v>20714</v>
      </c>
      <c r="D25" s="17" t="s">
        <v>147</v>
      </c>
      <c r="E25" s="25" t="s">
        <v>148</v>
      </c>
      <c r="F25" s="13" t="s">
        <v>149</v>
      </c>
      <c r="G25" s="15" t="s">
        <v>150</v>
      </c>
      <c r="H25" s="26" t="s">
        <v>4</v>
      </c>
      <c r="I25" s="19">
        <v>98058</v>
      </c>
      <c r="J25" s="22"/>
      <c r="K25" s="22" t="s">
        <v>58</v>
      </c>
      <c r="L25" s="16">
        <v>43201</v>
      </c>
      <c r="M25" s="21" t="s">
        <v>29</v>
      </c>
      <c r="N25" s="21"/>
      <c r="O25" s="22" t="s">
        <v>21</v>
      </c>
      <c r="P25" s="16">
        <v>43201</v>
      </c>
      <c r="Q25" s="23" t="s">
        <v>30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</row>
    <row r="26" spans="1:37" s="33" customFormat="1" ht="17.25" customHeight="1" x14ac:dyDescent="0.25">
      <c r="A26" s="22" t="s">
        <v>151</v>
      </c>
      <c r="B26" s="16">
        <v>44742</v>
      </c>
      <c r="C26" s="16">
        <v>15659</v>
      </c>
      <c r="D26" s="17" t="s">
        <v>152</v>
      </c>
      <c r="E26" s="25" t="str">
        <f>HYPERLINK("mailto:BillRodwell42@gmail.com","BillRodwell42@gmail.com")</f>
        <v>BillRodwell42@gmail.com</v>
      </c>
      <c r="F26" s="12" t="s">
        <v>153</v>
      </c>
      <c r="G26" s="22" t="s">
        <v>154</v>
      </c>
      <c r="H26" s="26" t="s">
        <v>4</v>
      </c>
      <c r="I26" s="19">
        <v>98328</v>
      </c>
      <c r="J26" s="22"/>
      <c r="K26" s="15" t="s">
        <v>94</v>
      </c>
      <c r="L26" s="16">
        <v>43659</v>
      </c>
      <c r="M26" s="21" t="s">
        <v>29</v>
      </c>
      <c r="N26" s="21"/>
      <c r="O26" s="22" t="s">
        <v>9</v>
      </c>
      <c r="P26" s="16" t="s">
        <v>108</v>
      </c>
      <c r="Q26" s="38" t="s">
        <v>44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</row>
    <row r="27" spans="1:37" s="33" customFormat="1" ht="17.25" customHeight="1" x14ac:dyDescent="0.25">
      <c r="A27" s="22" t="s">
        <v>155</v>
      </c>
      <c r="B27" s="16">
        <v>44742</v>
      </c>
      <c r="C27" s="16">
        <v>13466</v>
      </c>
      <c r="D27" s="28" t="s">
        <v>156</v>
      </c>
      <c r="E27" s="25" t="s">
        <v>157</v>
      </c>
      <c r="F27" s="12" t="s">
        <v>158</v>
      </c>
      <c r="G27" s="22" t="s">
        <v>159</v>
      </c>
      <c r="H27" s="26" t="s">
        <v>160</v>
      </c>
      <c r="I27" s="19" t="s">
        <v>161</v>
      </c>
      <c r="J27" s="22"/>
      <c r="K27" s="22" t="s">
        <v>162</v>
      </c>
      <c r="L27" s="16">
        <v>43589</v>
      </c>
      <c r="M27" s="21" t="s">
        <v>29</v>
      </c>
      <c r="N27" s="21"/>
      <c r="O27" s="15" t="s">
        <v>50</v>
      </c>
      <c r="P27" s="20" t="s">
        <v>122</v>
      </c>
      <c r="Q27" s="27" t="s">
        <v>163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</row>
    <row r="28" spans="1:37" s="33" customFormat="1" ht="17.25" customHeight="1" x14ac:dyDescent="0.25">
      <c r="A28" s="22" t="s">
        <v>155</v>
      </c>
      <c r="B28" s="16">
        <v>44377</v>
      </c>
      <c r="C28" s="16">
        <v>13466</v>
      </c>
      <c r="D28" s="28" t="s">
        <v>156</v>
      </c>
      <c r="E28" s="25"/>
      <c r="F28" s="12" t="s">
        <v>158</v>
      </c>
      <c r="G28" s="22" t="s">
        <v>159</v>
      </c>
      <c r="H28" s="26" t="s">
        <v>4</v>
      </c>
      <c r="I28" s="19" t="s">
        <v>161</v>
      </c>
      <c r="J28" s="22"/>
      <c r="K28" s="22" t="s">
        <v>162</v>
      </c>
      <c r="L28" s="16">
        <v>42861</v>
      </c>
      <c r="M28" s="21" t="s">
        <v>29</v>
      </c>
      <c r="N28" s="21"/>
      <c r="O28" s="15" t="s">
        <v>21</v>
      </c>
      <c r="P28" s="16">
        <v>42861</v>
      </c>
      <c r="Q28" s="27" t="s">
        <v>88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</row>
    <row r="29" spans="1:37" s="33" customFormat="1" ht="17.25" customHeight="1" x14ac:dyDescent="0.25">
      <c r="A29" s="22" t="s">
        <v>164</v>
      </c>
      <c r="B29" s="16">
        <v>44377</v>
      </c>
      <c r="C29" s="16">
        <v>18400</v>
      </c>
      <c r="D29" s="28" t="s">
        <v>165</v>
      </c>
      <c r="E29" s="25" t="s">
        <v>166</v>
      </c>
      <c r="F29" s="12" t="s">
        <v>167</v>
      </c>
      <c r="G29" s="22" t="s">
        <v>159</v>
      </c>
      <c r="H29" s="26" t="s">
        <v>4</v>
      </c>
      <c r="I29" s="19" t="s">
        <v>161</v>
      </c>
      <c r="J29" s="22"/>
      <c r="K29" s="22" t="s">
        <v>162</v>
      </c>
      <c r="L29" s="16">
        <v>42861</v>
      </c>
      <c r="M29" s="21" t="s">
        <v>29</v>
      </c>
      <c r="N29" s="21"/>
      <c r="O29" s="15" t="s">
        <v>9</v>
      </c>
      <c r="P29" s="16">
        <v>42861</v>
      </c>
      <c r="Q29" s="27" t="s">
        <v>88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</row>
    <row r="30" spans="1:37" s="33" customFormat="1" ht="17.25" customHeight="1" x14ac:dyDescent="0.25">
      <c r="A30" s="22" t="s">
        <v>168</v>
      </c>
      <c r="B30" s="16">
        <v>44742</v>
      </c>
      <c r="C30" s="16">
        <v>15743</v>
      </c>
      <c r="D30" s="28" t="s">
        <v>169</v>
      </c>
      <c r="E30" s="25" t="str">
        <f>HYPERLINK("mailto:Rossifp@nwlink.com","Rossifp@nwlink.com")</f>
        <v>Rossifp@nwlink.com</v>
      </c>
      <c r="F30" s="12" t="s">
        <v>170</v>
      </c>
      <c r="G30" s="22" t="s">
        <v>171</v>
      </c>
      <c r="H30" s="26" t="s">
        <v>4</v>
      </c>
      <c r="I30" s="19" t="s">
        <v>172</v>
      </c>
      <c r="J30" s="22"/>
      <c r="K30" s="22" t="s">
        <v>87</v>
      </c>
      <c r="L30" s="16">
        <v>43397</v>
      </c>
      <c r="M30" s="21" t="s">
        <v>29</v>
      </c>
      <c r="N30" s="21"/>
      <c r="O30" s="22" t="s">
        <v>50</v>
      </c>
      <c r="P30" s="16">
        <v>43397</v>
      </c>
      <c r="Q30" s="27" t="s">
        <v>173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</row>
    <row r="31" spans="1:37" s="33" customFormat="1" ht="17.25" customHeight="1" x14ac:dyDescent="0.25">
      <c r="A31" s="15" t="s">
        <v>174</v>
      </c>
      <c r="B31" s="16">
        <v>44377</v>
      </c>
      <c r="C31" s="16">
        <v>17908</v>
      </c>
      <c r="D31" s="17" t="s">
        <v>175</v>
      </c>
      <c r="E31" s="25" t="str">
        <f>HYPERLINK("mailto:dstoothoff@centurytel.net","dstoothoff@centurytel.net")</f>
        <v>dstoothoff@centurytel.net</v>
      </c>
      <c r="F31" s="12" t="s">
        <v>176</v>
      </c>
      <c r="G31" s="15" t="s">
        <v>177</v>
      </c>
      <c r="H31" s="21" t="s">
        <v>4</v>
      </c>
      <c r="I31" s="19" t="s">
        <v>178</v>
      </c>
      <c r="J31" s="15"/>
      <c r="K31" s="15" t="s">
        <v>179</v>
      </c>
      <c r="L31" s="16">
        <v>43231</v>
      </c>
      <c r="M31" s="21" t="s">
        <v>29</v>
      </c>
      <c r="N31" s="21"/>
      <c r="O31" s="22" t="s">
        <v>9</v>
      </c>
      <c r="P31" s="16">
        <v>43231</v>
      </c>
      <c r="Q31" s="23" t="s">
        <v>30</v>
      </c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:37" s="33" customFormat="1" ht="17.25" customHeight="1" x14ac:dyDescent="0.25">
      <c r="A32" s="22" t="s">
        <v>180</v>
      </c>
      <c r="B32" s="20">
        <v>44742</v>
      </c>
      <c r="C32" s="20">
        <v>21599</v>
      </c>
      <c r="D32" s="17" t="s">
        <v>181</v>
      </c>
      <c r="E32" s="25" t="str">
        <f>HYPERLINK("mailto:mrstimberbuck@gmail.com","mrstimberbuck@gmail.com")</f>
        <v>mrstimberbuck@gmail.com</v>
      </c>
      <c r="F32" s="12" t="s">
        <v>182</v>
      </c>
      <c r="G32" s="15" t="s">
        <v>183</v>
      </c>
      <c r="H32" s="21" t="s">
        <v>4</v>
      </c>
      <c r="I32" s="19">
        <v>98570</v>
      </c>
      <c r="J32" s="22"/>
      <c r="K32" s="15" t="s">
        <v>6</v>
      </c>
      <c r="L32" s="20">
        <v>43589</v>
      </c>
      <c r="M32" s="21" t="s">
        <v>29</v>
      </c>
      <c r="N32" s="21"/>
      <c r="O32" s="22" t="s">
        <v>9</v>
      </c>
      <c r="P32" s="20" t="s">
        <v>122</v>
      </c>
      <c r="Q32" s="27" t="s">
        <v>184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</row>
    <row r="33" spans="1:37" s="33" customFormat="1" ht="17.25" customHeight="1" x14ac:dyDescent="0.25">
      <c r="A33" s="22" t="s">
        <v>185</v>
      </c>
      <c r="B33" s="16">
        <v>44377</v>
      </c>
      <c r="C33" s="16">
        <v>19706</v>
      </c>
      <c r="D33" s="28" t="s">
        <v>186</v>
      </c>
      <c r="E33" s="25" t="str">
        <f>HYPERLINK("mailto:barbtalbot@comcast.net","barbtalbot@comcast.net")</f>
        <v>barbtalbot@comcast.net</v>
      </c>
      <c r="F33" s="12" t="s">
        <v>187</v>
      </c>
      <c r="G33" s="22" t="s">
        <v>188</v>
      </c>
      <c r="H33" s="26" t="s">
        <v>4</v>
      </c>
      <c r="I33" s="19" t="s">
        <v>189</v>
      </c>
      <c r="J33" s="22"/>
      <c r="K33" s="15" t="s">
        <v>94</v>
      </c>
      <c r="L33" s="16">
        <v>43198</v>
      </c>
      <c r="M33" s="21" t="s">
        <v>29</v>
      </c>
      <c r="N33" s="21"/>
      <c r="O33" s="15" t="s">
        <v>50</v>
      </c>
      <c r="P33" s="16">
        <v>43198</v>
      </c>
      <c r="Q33" s="23" t="s">
        <v>190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</row>
    <row r="34" spans="1:37" s="33" customFormat="1" ht="17.25" customHeight="1" x14ac:dyDescent="0.25">
      <c r="A34" s="29" t="s">
        <v>191</v>
      </c>
      <c r="B34" s="16">
        <v>44742</v>
      </c>
      <c r="C34" s="16"/>
      <c r="D34" s="17" t="s">
        <v>192</v>
      </c>
      <c r="E34" s="25" t="s">
        <v>193</v>
      </c>
      <c r="F34" s="12" t="s">
        <v>194</v>
      </c>
      <c r="G34" s="29" t="s">
        <v>183</v>
      </c>
      <c r="H34" s="26" t="s">
        <v>4</v>
      </c>
      <c r="I34" s="31">
        <v>98570</v>
      </c>
      <c r="J34" s="22"/>
      <c r="K34" s="15" t="s">
        <v>6</v>
      </c>
      <c r="L34" s="16">
        <v>43589</v>
      </c>
      <c r="M34" s="21" t="s">
        <v>29</v>
      </c>
      <c r="N34" s="21"/>
      <c r="O34" s="15" t="s">
        <v>9</v>
      </c>
      <c r="P34" s="20" t="s">
        <v>122</v>
      </c>
      <c r="Q34" s="23" t="s">
        <v>184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</row>
    <row r="35" spans="1:37" s="33" customFormat="1" ht="17.25" customHeight="1" x14ac:dyDescent="0.25">
      <c r="A35" s="15" t="s">
        <v>195</v>
      </c>
      <c r="B35" s="20">
        <v>44377</v>
      </c>
      <c r="C35" s="16">
        <v>18847</v>
      </c>
      <c r="D35" s="17" t="s">
        <v>196</v>
      </c>
      <c r="E35" s="25" t="str">
        <f>HYPERLINK("mailto:dlwallace700@gmail.com","dlwallace700@gmail.com")</f>
        <v>dlwallace700@gmail.com</v>
      </c>
      <c r="F35" s="12" t="s">
        <v>197</v>
      </c>
      <c r="G35" s="15" t="s">
        <v>198</v>
      </c>
      <c r="H35" s="21" t="s">
        <v>4</v>
      </c>
      <c r="I35" s="19">
        <v>99006</v>
      </c>
      <c r="J35" s="15"/>
      <c r="K35" s="15" t="s">
        <v>70</v>
      </c>
      <c r="L35" s="20">
        <v>43231</v>
      </c>
      <c r="M35" s="21" t="s">
        <v>29</v>
      </c>
      <c r="N35" s="21"/>
      <c r="O35" s="22" t="s">
        <v>9</v>
      </c>
      <c r="P35" s="20">
        <v>43231</v>
      </c>
      <c r="Q35" s="23" t="s">
        <v>30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</row>
    <row r="36" spans="1:37" s="33" customFormat="1" ht="17.25" customHeight="1" x14ac:dyDescent="0.25">
      <c r="A36" s="22" t="s">
        <v>199</v>
      </c>
      <c r="B36" s="16">
        <v>45473</v>
      </c>
      <c r="C36" s="16">
        <v>24015</v>
      </c>
      <c r="D36" s="28" t="s">
        <v>200</v>
      </c>
      <c r="E36" s="25" t="s">
        <v>201</v>
      </c>
      <c r="F36" s="12" t="s">
        <v>202</v>
      </c>
      <c r="G36" s="22" t="s">
        <v>203</v>
      </c>
      <c r="H36" s="26" t="s">
        <v>4</v>
      </c>
      <c r="I36" s="19" t="s">
        <v>204</v>
      </c>
      <c r="J36" s="22"/>
      <c r="K36" s="22" t="s">
        <v>205</v>
      </c>
      <c r="L36" s="16">
        <v>44192</v>
      </c>
      <c r="M36" s="21" t="s">
        <v>29</v>
      </c>
      <c r="N36" s="21"/>
      <c r="O36" s="22" t="s">
        <v>206</v>
      </c>
      <c r="P36" s="16">
        <v>44192</v>
      </c>
      <c r="Q36" s="27" t="s">
        <v>30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</row>
    <row r="37" spans="1:37" s="33" customFormat="1" ht="17.25" customHeight="1" x14ac:dyDescent="0.25">
      <c r="A37" s="15" t="s">
        <v>207</v>
      </c>
      <c r="B37" s="20">
        <v>44377</v>
      </c>
      <c r="C37" s="16">
        <v>15579</v>
      </c>
      <c r="D37" s="17" t="s">
        <v>208</v>
      </c>
      <c r="E37" s="25" t="str">
        <f>HYPERLINK("mailto:rlweld@comcast.net","rlweld@comcast.net")</f>
        <v>rlweld@comcast.net</v>
      </c>
      <c r="F37" s="12" t="s">
        <v>209</v>
      </c>
      <c r="G37" s="15" t="s">
        <v>77</v>
      </c>
      <c r="H37" s="21" t="s">
        <v>4</v>
      </c>
      <c r="I37" s="19" t="s">
        <v>78</v>
      </c>
      <c r="J37" s="24"/>
      <c r="K37" s="22" t="s">
        <v>43</v>
      </c>
      <c r="L37" s="20">
        <v>43231</v>
      </c>
      <c r="M37" s="21" t="s">
        <v>29</v>
      </c>
      <c r="N37" s="21" t="s">
        <v>8</v>
      </c>
      <c r="O37" s="22" t="s">
        <v>21</v>
      </c>
      <c r="P37" s="20">
        <v>43231</v>
      </c>
      <c r="Q37" s="23" t="s">
        <v>44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</row>
    <row r="38" spans="1:37" s="33" customFormat="1" ht="17.25" customHeight="1" x14ac:dyDescent="0.25">
      <c r="A38" s="15" t="s">
        <v>210</v>
      </c>
      <c r="B38" s="20">
        <v>44377</v>
      </c>
      <c r="C38" s="16">
        <v>16075</v>
      </c>
      <c r="D38" s="17" t="s">
        <v>211</v>
      </c>
      <c r="E38" s="25" t="str">
        <f>HYPERLINK("mailto:garyzink@comcast.net","garyzink@comcast.net")</f>
        <v>garyzink@comcast.net</v>
      </c>
      <c r="F38" s="12" t="s">
        <v>212</v>
      </c>
      <c r="G38" s="15" t="s">
        <v>48</v>
      </c>
      <c r="H38" s="21" t="s">
        <v>4</v>
      </c>
      <c r="I38" s="19" t="s">
        <v>213</v>
      </c>
      <c r="J38" s="24"/>
      <c r="K38" s="15" t="s">
        <v>94</v>
      </c>
      <c r="L38" s="20">
        <v>43231</v>
      </c>
      <c r="M38" s="21" t="s">
        <v>29</v>
      </c>
      <c r="N38" s="21"/>
      <c r="O38" s="22" t="s">
        <v>9</v>
      </c>
      <c r="P38" s="20">
        <v>43231</v>
      </c>
      <c r="Q38" s="23" t="s">
        <v>37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</row>
  </sheetData>
  <hyperlinks>
    <hyperlink ref="E9" r:id="rId1" xr:uid="{AF1896FB-1563-479D-A790-52193DDCB897}"/>
    <hyperlink ref="E10" r:id="rId2" xr:uid="{76F14819-442E-4F05-8170-C7A8FD72000A}"/>
    <hyperlink ref="E12" r:id="rId3" xr:uid="{C4C11B1C-6255-43F5-BCC8-455C545C5450}"/>
    <hyperlink ref="E16" r:id="rId4" xr:uid="{D1FEC535-6D1B-4D05-8B65-04DF9A1CF828}"/>
    <hyperlink ref="E25" r:id="rId5" xr:uid="{936AB264-05D5-499D-9202-06BCAAE1E1BD}"/>
    <hyperlink ref="E29" r:id="rId6" xr:uid="{450B3C54-64CF-4EAD-9309-1E86D748325D}"/>
    <hyperlink ref="E19" r:id="rId7" xr:uid="{F8765785-FB8E-4725-BC73-4621E69472F1}"/>
    <hyperlink ref="E27" r:id="rId8" xr:uid="{F3295DDB-807B-41F0-855B-6637C22CFFA3}"/>
    <hyperlink ref="E34" r:id="rId9" xr:uid="{269F7D56-FE0D-4D30-B975-3AB3343F8472}"/>
    <hyperlink ref="E24" r:id="rId10" xr:uid="{120C5C89-5BDC-4DD3-8082-1B01CB96F477}"/>
    <hyperlink ref="E13" r:id="rId11" xr:uid="{9A5878D2-7DD7-43CB-A26A-D367DACC5021}"/>
    <hyperlink ref="E11" r:id="rId12" xr:uid="{6FA740DE-F72C-472B-BB8B-765253D21278}"/>
    <hyperlink ref="E36" r:id="rId13" xr:uid="{135E9FF2-7ABB-46A2-B5C4-F708651A9921}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12064</dc:creator>
  <cp:lastModifiedBy>12064</cp:lastModifiedBy>
  <dcterms:created xsi:type="dcterms:W3CDTF">2021-01-06T02:26:07Z</dcterms:created>
  <dcterms:modified xsi:type="dcterms:W3CDTF">2021-01-06T02:28:45Z</dcterms:modified>
</cp:coreProperties>
</file>